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Google Drive\LLS Project\Reporting\Phase 4 Reporting\"/>
    </mc:Choice>
  </mc:AlternateContent>
  <xr:revisionPtr revIDLastSave="0" documentId="13_ncr:1_{20941AE3-AD3D-4EE1-81FA-0E784E5F0EFA}" xr6:coauthVersionLast="46" xr6:coauthVersionMax="46" xr10:uidLastSave="{00000000-0000-0000-0000-000000000000}"/>
  <bookViews>
    <workbookView xWindow="-120" yWindow="-120" windowWidth="38640" windowHeight="21390" xr2:uid="{93FA1CAB-6C5C-4DD9-84D0-4333A9F4E5EB}"/>
  </bookViews>
  <sheets>
    <sheet name="Fundamendal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  <c r="K14" i="1"/>
  <c r="L14" i="1"/>
  <c r="M14" i="1"/>
  <c r="D14" i="1"/>
  <c r="D18" i="1" s="1"/>
  <c r="D19" i="1" s="1"/>
  <c r="E14" i="1"/>
  <c r="E18" i="1" s="1"/>
  <c r="E19" i="1" s="1"/>
  <c r="F14" i="1"/>
  <c r="F18" i="1" s="1"/>
  <c r="F19" i="1" s="1"/>
  <c r="G14" i="1"/>
  <c r="G18" i="1" s="1"/>
  <c r="G19" i="1" s="1"/>
  <c r="H14" i="1"/>
  <c r="H18" i="1" s="1"/>
  <c r="H19" i="1" s="1"/>
  <c r="I14" i="1"/>
  <c r="I18" i="1" s="1"/>
  <c r="I19" i="1" s="1"/>
  <c r="J14" i="1"/>
  <c r="J18" i="1" s="1"/>
  <c r="J19" i="1" s="1"/>
  <c r="C12" i="1"/>
  <c r="C13" i="1" s="1"/>
  <c r="D12" i="1"/>
  <c r="D13" i="1" s="1"/>
  <c r="E12" i="1"/>
  <c r="E13" i="1" s="1"/>
  <c r="F12" i="1"/>
  <c r="F13" i="1" s="1"/>
  <c r="G12" i="1"/>
  <c r="G13" i="1" s="1"/>
  <c r="H12" i="1"/>
  <c r="H13" i="1" s="1"/>
  <c r="I12" i="1"/>
  <c r="I13" i="1" s="1"/>
  <c r="J12" i="1"/>
  <c r="J13" i="1" s="1"/>
  <c r="K12" i="1"/>
  <c r="K13" i="1" s="1"/>
  <c r="L12" i="1"/>
  <c r="L13" i="1" s="1"/>
  <c r="M12" i="1"/>
  <c r="M13" i="1" s="1"/>
  <c r="B12" i="1"/>
  <c r="B13" i="1" s="1"/>
  <c r="D17" i="1" l="1"/>
  <c r="J17" i="1"/>
  <c r="I17" i="1"/>
  <c r="E17" i="1"/>
  <c r="H17" i="1"/>
  <c r="G17" i="1"/>
  <c r="F17" i="1"/>
  <c r="C17" i="1"/>
  <c r="B18" i="1"/>
  <c r="B19" i="1" s="1"/>
  <c r="L18" i="1"/>
  <c r="L19" i="1" s="1"/>
  <c r="M18" i="1"/>
  <c r="M19" i="1" s="1"/>
  <c r="K18" i="1"/>
  <c r="K19" i="1" s="1"/>
  <c r="C18" i="1"/>
  <c r="C19" i="1" s="1"/>
  <c r="N19" i="1" s="1"/>
  <c r="B17" i="1"/>
  <c r="L17" i="1"/>
  <c r="M17" i="1"/>
  <c r="K17" i="1"/>
  <c r="N13" i="1"/>
  <c r="J15" i="1"/>
  <c r="J16" i="1" s="1"/>
  <c r="C15" i="1"/>
  <c r="C16" i="1" s="1"/>
  <c r="B15" i="1"/>
  <c r="B16" i="1" s="1"/>
  <c r="I15" i="1"/>
  <c r="I16" i="1" s="1"/>
  <c r="K15" i="1"/>
  <c r="K16" i="1" s="1"/>
  <c r="H15" i="1"/>
  <c r="H16" i="1" s="1"/>
  <c r="M15" i="1"/>
  <c r="M16" i="1" s="1"/>
  <c r="G15" i="1"/>
  <c r="G16" i="1" s="1"/>
  <c r="L15" i="1"/>
  <c r="L16" i="1" s="1"/>
  <c r="F15" i="1"/>
  <c r="F16" i="1" s="1"/>
  <c r="E15" i="1"/>
  <c r="E16" i="1" s="1"/>
  <c r="D15" i="1"/>
  <c r="D16" i="1" s="1"/>
  <c r="N16" i="1" l="1"/>
  <c r="O16" i="1" s="1"/>
</calcChain>
</file>

<file path=xl/sharedStrings.xml><?xml version="1.0" encoding="utf-8"?>
<sst xmlns="http://schemas.openxmlformats.org/spreadsheetml/2006/main" count="30" uniqueCount="30">
  <si>
    <t>Month</t>
  </si>
  <si>
    <t>Days</t>
  </si>
  <si>
    <t>Generation hours</t>
  </si>
  <si>
    <t>Installed PV capacity</t>
  </si>
  <si>
    <t>Installed battery capacity</t>
  </si>
  <si>
    <t>Daily consumption</t>
  </si>
  <si>
    <t>Generation Factor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</si>
  <si>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</si>
  <si>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</si>
  <si>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</si>
  <si>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</si>
  <si>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</si>
  <si>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</si>
  <si>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</si>
  <si>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</si>
  <si>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</si>
  <si>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</si>
  <si>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</si>
  <si>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</si>
  <si>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 Daily generation (kwh)</t>
  </si>
  <si>
    <t>Avg monthly generation (kwh)</t>
  </si>
  <si>
    <t>Baseload (kw)</t>
  </si>
  <si>
    <t>Base theoretical daily PV consumption</t>
  </si>
  <si>
    <t>Base self-use</t>
  </si>
  <si>
    <t>Base theoretical month PV consumption</t>
  </si>
  <si>
    <t>Average daily % grid savings</t>
  </si>
  <si>
    <t>Electricity price per kwh</t>
  </si>
  <si>
    <t>Average daily bill savings</t>
  </si>
  <si>
    <t>Annual</t>
  </si>
  <si>
    <t>Average monthly bill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</si>
</sst>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9" fontId="0" fillId="0" borderId="0" xfId="2" applyFont="1"/>
    <xf numFmtId="9" fontId="3" fillId="0" borderId="0" xfId="2" applyFont="1"/>
    <xf numFmtId="0" fontId="3" fillId="0" borderId="0" xfId="0" applyFont="1"/>
    <xf numFmtId="0" fontId="2" fillId="0" borderId="0" xfId="0" applyFont="1"/>
    <xf numFmtId="164" fontId="0" fillId="0" borderId="0" xfId="1" applyNumberFormat="1" applyFont="1"/>
    <xf numFmtId="0" fontId="0" fillId="2" borderId="0" xfId="0" applyFill="1"/>
    <xf numFmtId="0" fontId="0" fillId="3" borderId="0" xfId="0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079E5-0B75-4B1C-8B4A-A7187AC7C2EA}">
  <dimension ref="A1:O19"/>
  <sheetViews>
    <sheetView tabSelected="1" workbookViewId="0">
      <selection activeCell="J31" sqref="J31"/>
    </sheetView>
  </sheetViews>
  <sheetFormatPr defaultRowHeight="15" x14ac:dyDescent="0.25"/>
  <cols>
    <col min="1" max="1" width="37.28515625" bestFit="1" customWidth="1"/>
  </cols>
  <sheetData>
    <row r="1" spans="1:15" x14ac:dyDescent="0.25">
      <c r="A1" t="s">
        <v>3</v>
      </c>
      <c r="B1" s="7">
        <v>4</v>
      </c>
    </row>
    <row r="2" spans="1:15" x14ac:dyDescent="0.25">
      <c r="A2" t="s">
        <v>4</v>
      </c>
      <c r="B2" s="7">
        <v>2.9</v>
      </c>
    </row>
    <row r="3" spans="1:15" x14ac:dyDescent="0.25">
      <c r="A3" t="s">
        <v>21</v>
      </c>
      <c r="B3" s="7">
        <v>0.2</v>
      </c>
    </row>
    <row r="4" spans="1:15" x14ac:dyDescent="0.25">
      <c r="A4" t="s">
        <v>5</v>
      </c>
      <c r="B4" s="7">
        <v>7.5</v>
      </c>
    </row>
    <row r="5" spans="1:15" x14ac:dyDescent="0.25">
      <c r="A5" t="s">
        <v>26</v>
      </c>
      <c r="B5" s="7">
        <v>0.16</v>
      </c>
    </row>
    <row r="8" spans="1:15" x14ac:dyDescent="0.25">
      <c r="A8" t="s">
        <v>0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28</v>
      </c>
    </row>
    <row r="9" spans="1:15" x14ac:dyDescent="0.25">
      <c r="A9" t="s">
        <v>1</v>
      </c>
      <c r="B9">
        <v>31</v>
      </c>
      <c r="C9">
        <v>28</v>
      </c>
      <c r="D9">
        <v>31</v>
      </c>
      <c r="E9">
        <v>30</v>
      </c>
      <c r="F9">
        <v>31</v>
      </c>
      <c r="G9">
        <v>30</v>
      </c>
      <c r="H9">
        <v>31</v>
      </c>
      <c r="I9">
        <v>31</v>
      </c>
      <c r="J9">
        <v>30</v>
      </c>
      <c r="K9">
        <v>31</v>
      </c>
      <c r="L9">
        <v>30</v>
      </c>
      <c r="M9">
        <v>31</v>
      </c>
    </row>
    <row r="10" spans="1:15" x14ac:dyDescent="0.25">
      <c r="A10" t="s">
        <v>2</v>
      </c>
      <c r="B10" s="8">
        <v>8</v>
      </c>
      <c r="C10" s="8">
        <v>9</v>
      </c>
      <c r="D10" s="8">
        <v>10</v>
      </c>
      <c r="E10" s="8">
        <v>11</v>
      </c>
      <c r="F10" s="8">
        <v>13</v>
      </c>
      <c r="G10" s="8">
        <v>15</v>
      </c>
      <c r="H10" s="8">
        <v>12</v>
      </c>
      <c r="I10" s="8">
        <v>11</v>
      </c>
      <c r="J10" s="8">
        <v>10</v>
      </c>
      <c r="K10" s="8">
        <v>9</v>
      </c>
      <c r="L10" s="8">
        <v>8</v>
      </c>
      <c r="M10" s="8">
        <v>7</v>
      </c>
    </row>
    <row r="11" spans="1:15" x14ac:dyDescent="0.25">
      <c r="A11" t="s">
        <v>6</v>
      </c>
      <c r="B11" s="8">
        <v>0.5</v>
      </c>
      <c r="C11" s="8">
        <v>1</v>
      </c>
      <c r="D11" s="8">
        <v>2.5</v>
      </c>
      <c r="E11" s="8">
        <v>3.5</v>
      </c>
      <c r="F11" s="8">
        <v>4</v>
      </c>
      <c r="G11" s="8">
        <v>4</v>
      </c>
      <c r="H11" s="8">
        <v>3.5</v>
      </c>
      <c r="I11" s="8">
        <v>3.5</v>
      </c>
      <c r="J11" s="8">
        <v>3</v>
      </c>
      <c r="K11" s="8">
        <v>1</v>
      </c>
      <c r="L11" s="8">
        <v>0.75</v>
      </c>
      <c r="M11" s="8">
        <v>0.5</v>
      </c>
    </row>
    <row r="12" spans="1:15" x14ac:dyDescent="0.25">
      <c r="A12" t="s">
        <v>19</v>
      </c>
      <c r="B12">
        <f>$B$1*B11</f>
        <v>2</v>
      </c>
      <c r="C12">
        <f t="shared" ref="C12:M12" si="0">$B$1*C11</f>
        <v>4</v>
      </c>
      <c r="D12">
        <f t="shared" si="0"/>
        <v>10</v>
      </c>
      <c r="E12">
        <f t="shared" si="0"/>
        <v>14</v>
      </c>
      <c r="F12">
        <f t="shared" si="0"/>
        <v>16</v>
      </c>
      <c r="G12">
        <f t="shared" si="0"/>
        <v>16</v>
      </c>
      <c r="H12">
        <f t="shared" si="0"/>
        <v>14</v>
      </c>
      <c r="I12">
        <f t="shared" si="0"/>
        <v>14</v>
      </c>
      <c r="J12">
        <f t="shared" si="0"/>
        <v>12</v>
      </c>
      <c r="K12">
        <f t="shared" si="0"/>
        <v>4</v>
      </c>
      <c r="L12">
        <f t="shared" si="0"/>
        <v>3</v>
      </c>
      <c r="M12">
        <f t="shared" si="0"/>
        <v>2</v>
      </c>
    </row>
    <row r="13" spans="1:15" x14ac:dyDescent="0.25">
      <c r="A13" t="s">
        <v>20</v>
      </c>
      <c r="B13">
        <f>B12*B9</f>
        <v>62</v>
      </c>
      <c r="C13">
        <f t="shared" ref="C13:M13" si="1">C12*C9</f>
        <v>112</v>
      </c>
      <c r="D13">
        <f t="shared" si="1"/>
        <v>310</v>
      </c>
      <c r="E13">
        <f t="shared" si="1"/>
        <v>420</v>
      </c>
      <c r="F13">
        <f t="shared" si="1"/>
        <v>496</v>
      </c>
      <c r="G13">
        <f t="shared" si="1"/>
        <v>480</v>
      </c>
      <c r="H13">
        <f t="shared" si="1"/>
        <v>434</v>
      </c>
      <c r="I13">
        <f t="shared" si="1"/>
        <v>434</v>
      </c>
      <c r="J13">
        <f t="shared" si="1"/>
        <v>360</v>
      </c>
      <c r="K13">
        <f t="shared" si="1"/>
        <v>124</v>
      </c>
      <c r="L13">
        <f t="shared" si="1"/>
        <v>90</v>
      </c>
      <c r="M13">
        <f t="shared" si="1"/>
        <v>62</v>
      </c>
      <c r="N13" s="1">
        <f>SUM(B13:M13)</f>
        <v>3384</v>
      </c>
    </row>
    <row r="14" spans="1:15" x14ac:dyDescent="0.25">
      <c r="A14" t="s">
        <v>22</v>
      </c>
      <c r="B14" s="5">
        <f>$B$2+($B$3*B10)</f>
        <v>4.5</v>
      </c>
      <c r="C14" s="5">
        <f t="shared" ref="C14:M14" si="2">$B$2+($B$3*C10)</f>
        <v>4.7</v>
      </c>
      <c r="D14">
        <f t="shared" si="2"/>
        <v>4.9000000000000004</v>
      </c>
      <c r="E14">
        <f t="shared" si="2"/>
        <v>5.0999999999999996</v>
      </c>
      <c r="F14">
        <f t="shared" si="2"/>
        <v>5.5</v>
      </c>
      <c r="G14">
        <f t="shared" si="2"/>
        <v>5.9</v>
      </c>
      <c r="H14">
        <f t="shared" si="2"/>
        <v>5.3000000000000007</v>
      </c>
      <c r="I14">
        <f t="shared" si="2"/>
        <v>5.0999999999999996</v>
      </c>
      <c r="J14">
        <f t="shared" si="2"/>
        <v>4.9000000000000004</v>
      </c>
      <c r="K14" s="5">
        <f t="shared" si="2"/>
        <v>4.7</v>
      </c>
      <c r="L14" s="5">
        <f t="shared" si="2"/>
        <v>4.5</v>
      </c>
      <c r="M14" s="5">
        <f t="shared" si="2"/>
        <v>4.3</v>
      </c>
    </row>
    <row r="15" spans="1:15" x14ac:dyDescent="0.25">
      <c r="A15" t="s">
        <v>23</v>
      </c>
      <c r="B15" s="2">
        <f t="shared" ref="B15:M15" si="3">IF(B14/B12&gt;1,1,B14/B12)</f>
        <v>1</v>
      </c>
      <c r="C15" s="2">
        <f t="shared" si="3"/>
        <v>1</v>
      </c>
      <c r="D15" s="2">
        <f t="shared" si="3"/>
        <v>0.49000000000000005</v>
      </c>
      <c r="E15" s="2">
        <f t="shared" si="3"/>
        <v>0.36428571428571427</v>
      </c>
      <c r="F15" s="2">
        <f t="shared" si="3"/>
        <v>0.34375</v>
      </c>
      <c r="G15" s="2">
        <f t="shared" si="3"/>
        <v>0.36875000000000002</v>
      </c>
      <c r="H15" s="2">
        <f t="shared" si="3"/>
        <v>0.37857142857142861</v>
      </c>
      <c r="I15" s="2">
        <f t="shared" si="3"/>
        <v>0.36428571428571427</v>
      </c>
      <c r="J15" s="2">
        <f t="shared" si="3"/>
        <v>0.40833333333333338</v>
      </c>
      <c r="K15" s="2">
        <f t="shared" si="3"/>
        <v>1</v>
      </c>
      <c r="L15" s="2">
        <f t="shared" si="3"/>
        <v>1</v>
      </c>
      <c r="M15" s="2">
        <f t="shared" si="3"/>
        <v>1</v>
      </c>
    </row>
    <row r="16" spans="1:15" x14ac:dyDescent="0.25">
      <c r="A16" t="s">
        <v>24</v>
      </c>
      <c r="B16">
        <f>B13*B15</f>
        <v>62</v>
      </c>
      <c r="C16">
        <f t="shared" ref="C16:M16" si="4">C13*C15</f>
        <v>112</v>
      </c>
      <c r="D16">
        <f t="shared" si="4"/>
        <v>151.9</v>
      </c>
      <c r="E16">
        <f t="shared" si="4"/>
        <v>153</v>
      </c>
      <c r="F16">
        <f t="shared" si="4"/>
        <v>170.5</v>
      </c>
      <c r="G16">
        <f t="shared" si="4"/>
        <v>177</v>
      </c>
      <c r="H16">
        <f t="shared" si="4"/>
        <v>164.3</v>
      </c>
      <c r="I16">
        <f t="shared" si="4"/>
        <v>158.1</v>
      </c>
      <c r="J16">
        <f t="shared" si="4"/>
        <v>147.00000000000003</v>
      </c>
      <c r="K16">
        <f t="shared" si="4"/>
        <v>124</v>
      </c>
      <c r="L16">
        <f t="shared" si="4"/>
        <v>90</v>
      </c>
      <c r="M16">
        <f t="shared" si="4"/>
        <v>62</v>
      </c>
      <c r="N16" s="1">
        <f>SUM(B16:M16)</f>
        <v>1571.8</v>
      </c>
      <c r="O16" s="3">
        <f>N16/N13</f>
        <v>0.46447990543735224</v>
      </c>
    </row>
    <row r="17" spans="1:14" x14ac:dyDescent="0.25">
      <c r="A17" t="s">
        <v>25</v>
      </c>
      <c r="B17" s="2">
        <f>B12/$B$4</f>
        <v>0.26666666666666666</v>
      </c>
      <c r="C17" s="2">
        <f>C12/$B$4</f>
        <v>0.53333333333333333</v>
      </c>
      <c r="D17" s="2">
        <f>D14/$B$4</f>
        <v>0.65333333333333343</v>
      </c>
      <c r="E17" s="2">
        <f t="shared" ref="E17:J17" si="5">E14/$B$4</f>
        <v>0.67999999999999994</v>
      </c>
      <c r="F17" s="2">
        <f t="shared" si="5"/>
        <v>0.73333333333333328</v>
      </c>
      <c r="G17" s="2">
        <f t="shared" si="5"/>
        <v>0.78666666666666674</v>
      </c>
      <c r="H17" s="2">
        <f t="shared" si="5"/>
        <v>0.70666666666666678</v>
      </c>
      <c r="I17" s="2">
        <f t="shared" si="5"/>
        <v>0.67999999999999994</v>
      </c>
      <c r="J17" s="2">
        <f t="shared" si="5"/>
        <v>0.65333333333333343</v>
      </c>
      <c r="K17" s="2">
        <f t="shared" ref="K17:M17" si="6">K12/$B$4</f>
        <v>0.53333333333333333</v>
      </c>
      <c r="L17" s="2">
        <f t="shared" si="6"/>
        <v>0.4</v>
      </c>
      <c r="M17" s="2">
        <f t="shared" si="6"/>
        <v>0.26666666666666666</v>
      </c>
    </row>
    <row r="18" spans="1:14" x14ac:dyDescent="0.25">
      <c r="A18" t="s">
        <v>27</v>
      </c>
      <c r="B18">
        <f>B12*$B$5</f>
        <v>0.32</v>
      </c>
      <c r="C18">
        <f t="shared" ref="C18:M18" si="7">C12*$B$5</f>
        <v>0.64</v>
      </c>
      <c r="D18">
        <f>D14*$B$5</f>
        <v>0.78400000000000003</v>
      </c>
      <c r="E18">
        <f t="shared" ref="E18:J18" si="8">E14*$B$5</f>
        <v>0.81599999999999995</v>
      </c>
      <c r="F18">
        <f t="shared" si="8"/>
        <v>0.88</v>
      </c>
      <c r="G18">
        <f t="shared" si="8"/>
        <v>0.94400000000000006</v>
      </c>
      <c r="H18">
        <f t="shared" si="8"/>
        <v>0.84800000000000009</v>
      </c>
      <c r="I18">
        <f t="shared" si="8"/>
        <v>0.81599999999999995</v>
      </c>
      <c r="J18">
        <f t="shared" si="8"/>
        <v>0.78400000000000003</v>
      </c>
      <c r="K18">
        <f t="shared" si="7"/>
        <v>0.64</v>
      </c>
      <c r="L18">
        <f t="shared" si="7"/>
        <v>0.48</v>
      </c>
      <c r="M18">
        <f t="shared" si="7"/>
        <v>0.32</v>
      </c>
    </row>
    <row r="19" spans="1:14" x14ac:dyDescent="0.25">
      <c r="A19" t="s">
        <v>29</v>
      </c>
      <c r="B19">
        <f>B18*B9</f>
        <v>9.92</v>
      </c>
      <c r="C19">
        <f t="shared" ref="C19:M19" si="9">C18*C9</f>
        <v>17.920000000000002</v>
      </c>
      <c r="D19">
        <f t="shared" si="9"/>
        <v>24.304000000000002</v>
      </c>
      <c r="E19">
        <f t="shared" si="9"/>
        <v>24.479999999999997</v>
      </c>
      <c r="F19">
        <f t="shared" si="9"/>
        <v>27.28</v>
      </c>
      <c r="G19">
        <f t="shared" si="9"/>
        <v>28.32</v>
      </c>
      <c r="H19">
        <f t="shared" si="9"/>
        <v>26.288000000000004</v>
      </c>
      <c r="I19">
        <f t="shared" si="9"/>
        <v>25.295999999999999</v>
      </c>
      <c r="J19">
        <f t="shared" si="9"/>
        <v>23.52</v>
      </c>
      <c r="K19">
        <f t="shared" si="9"/>
        <v>19.84</v>
      </c>
      <c r="L19">
        <f t="shared" si="9"/>
        <v>14.399999999999999</v>
      </c>
      <c r="M19">
        <f t="shared" si="9"/>
        <v>9.92</v>
      </c>
      <c r="N19" s="6">
        <f>SUM(B19:M19)</f>
        <v>251.488</v>
      </c>
    </row>
  </sheetData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Fundamendals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Stuart-Bennett</dc:creator>
  <cp:lastModifiedBy>Chris Stuart-Bennett</cp:lastModifiedBy>
  <dcterms:created xsi:type="dcterms:W3CDTF">2020-07-27T09:45:11Z</dcterms:created>
  <dcterms:modified xsi:type="dcterms:W3CDTF">2021-05-11T17:43:33Z</dcterms:modified>
</cp:coreProperties>
</file>